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13" documentId="8_{8B1F2DB8-A0BE-4E50-9060-59C9B22C4BD8}" xr6:coauthVersionLast="47" xr6:coauthVersionMax="47" xr10:uidLastSave="{7DB3BFEE-CAF4-4DFF-853A-2D9B2FABD7CE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<sst xmlns="http://schemas.openxmlformats.org/spreadsheetml/2006/main" count="66" uniqueCount="55">
  <si>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</si>
  <si>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</si>
  <si>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</si>
  <si>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</si>
  <si>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</si>
  <si>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</si>
  <si>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</si>
  <si>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</si>
  <si>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</si>
  <si>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</si>
  <si>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</si>
  <si>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</si>
  <si>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</si>
  <si>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</si>
  <si>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</si>
  <si>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</si>
  <si>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</si>
  <si>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</si>
  <si>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</si>
  <si>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</si>
  <si>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</si>
  <si>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</si>
  <si>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</si>
  <si>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</si>
  <si>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</si>
  <si>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</si>
  <si>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</si>
  <si>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</si>
  <si>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</si>
  <si>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</si>
  <si>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</si>
  <si>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</si>
  <si>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</si>
  <si>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</si>
  <si>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</si>
  <si>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</si>
  <si>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1H足</t>
    <rPh sb="2" eb="3">
      <t>アシ</t>
    </rPh>
    <phoneticPr fontId="1"/>
  </si>
  <si>
    <t>検証１</t>
    <rPh sb="0" eb="2">
      <t>ケンショウ</t>
    </rPh>
    <phoneticPr fontId="1"/>
  </si>
  <si>
    <t>ヘッドアンドショルダー（逆も含む）を形成後、ネックラインの価格でエントリー待ち、ネックラインをブレイクでエントリー</t>
    <rPh sb="12" eb="13">
      <t>ギャク</t>
    </rPh>
    <rPh sb="14" eb="15">
      <t>フク</t>
    </rPh>
    <rPh sb="18" eb="20">
      <t>ケイセイ</t>
    </rPh>
    <rPh sb="20" eb="21">
      <t>アト</t>
    </rPh>
    <rPh sb="29" eb="31">
      <t>カカク</t>
    </rPh>
    <rPh sb="37" eb="38">
      <t>マ</t>
    </rPh>
    <phoneticPr fontId="1"/>
  </si>
  <si>
    <t>気づき（考え方）</t>
    <rPh sb="0" eb="1">
      <t>キ</t>
    </rPh>
    <rPh sb="4" eb="5">
      <t>カンガ</t>
    </rPh>
    <rPh sb="6" eb="7">
      <t>カタ</t>
    </rPh>
    <phoneticPr fontId="1"/>
  </si>
  <si>
    <t>・右肩を否定する動きが確認できた時点でエントリーするため、エントリーポイントは、右肩の高値ラインで設定（買いの逆指値）</t>
    <rPh sb="1" eb="2">
      <t>ミギ</t>
    </rPh>
    <rPh sb="2" eb="3">
      <t>カタ</t>
    </rPh>
    <rPh sb="4" eb="6">
      <t>ヒテイ</t>
    </rPh>
    <rPh sb="8" eb="9">
      <t>ウゴ</t>
    </rPh>
    <rPh sb="11" eb="13">
      <t>カクニン</t>
    </rPh>
    <rPh sb="16" eb="18">
      <t>ジテン</t>
    </rPh>
    <rPh sb="40" eb="41">
      <t>ミギ</t>
    </rPh>
    <rPh sb="41" eb="42">
      <t>カタ</t>
    </rPh>
    <rPh sb="43" eb="45">
      <t>タカネ</t>
    </rPh>
    <rPh sb="49" eb="51">
      <t>セッテイ</t>
    </rPh>
    <rPh sb="52" eb="53">
      <t>カ</t>
    </rPh>
    <rPh sb="55" eb="56">
      <t>ギャク</t>
    </rPh>
    <rPh sb="56" eb="58">
      <t>サシネ</t>
    </rPh>
    <phoneticPr fontId="1"/>
  </si>
  <si>
    <t>・エントリーポイントをブレイクでエントリーする</t>
    <phoneticPr fontId="1"/>
  </si>
  <si>
    <t>・ネックライン候補①だと、ダマシに引っ掛かりやすいので、今回のパターン（否定＋右肩上がり）では、候補②をネックラインとして採用した。</t>
    <rPh sb="7" eb="9">
      <t>コウホ</t>
    </rPh>
    <rPh sb="17" eb="18">
      <t>ヒ</t>
    </rPh>
    <rPh sb="19" eb="20">
      <t>カ</t>
    </rPh>
    <rPh sb="28" eb="30">
      <t>コンカイ</t>
    </rPh>
    <rPh sb="36" eb="38">
      <t>ヒテイ</t>
    </rPh>
    <rPh sb="39" eb="40">
      <t>ミギ</t>
    </rPh>
    <rPh sb="40" eb="41">
      <t>カタ</t>
    </rPh>
    <rPh sb="41" eb="42">
      <t>ア</t>
    </rPh>
    <rPh sb="48" eb="50">
      <t>コウホ</t>
    </rPh>
    <rPh sb="61" eb="63">
      <t>サイヨウ</t>
    </rPh>
    <phoneticPr fontId="1"/>
  </si>
  <si>
    <t>・ヘッドアンドショルダーの肯定、否定（ヘッド形成後に急落、右肩否定で左肩と右肩の高値比較で、右肩下がりか、右肩上がりか）のパターン別に、ダマシに引っ掛かりにくいネックラインを設定するルールを仮決めして、</t>
    <rPh sb="13" eb="15">
      <t>コウテイ</t>
    </rPh>
    <rPh sb="16" eb="18">
      <t>ヒテイ</t>
    </rPh>
    <rPh sb="22" eb="24">
      <t>ケイセイ</t>
    </rPh>
    <rPh sb="24" eb="25">
      <t>アト</t>
    </rPh>
    <rPh sb="26" eb="28">
      <t>キュウラク</t>
    </rPh>
    <rPh sb="29" eb="30">
      <t>ミギ</t>
    </rPh>
    <rPh sb="30" eb="31">
      <t>カタ</t>
    </rPh>
    <rPh sb="31" eb="33">
      <t>ヒテイ</t>
    </rPh>
    <rPh sb="34" eb="35">
      <t>ヒダリ</t>
    </rPh>
    <rPh sb="35" eb="36">
      <t>カタ</t>
    </rPh>
    <rPh sb="37" eb="38">
      <t>ミギ</t>
    </rPh>
    <rPh sb="38" eb="39">
      <t>カタ</t>
    </rPh>
    <rPh sb="40" eb="42">
      <t>タカネ</t>
    </rPh>
    <rPh sb="42" eb="44">
      <t>ヒカク</t>
    </rPh>
    <rPh sb="46" eb="47">
      <t>ミギ</t>
    </rPh>
    <rPh sb="47" eb="48">
      <t>カタ</t>
    </rPh>
    <rPh sb="48" eb="49">
      <t>サ</t>
    </rPh>
    <rPh sb="53" eb="54">
      <t>ミギ</t>
    </rPh>
    <rPh sb="54" eb="55">
      <t>カタ</t>
    </rPh>
    <rPh sb="55" eb="56">
      <t>ア</t>
    </rPh>
    <rPh sb="65" eb="66">
      <t>ベツ</t>
    </rPh>
    <rPh sb="72" eb="73">
      <t>ヒ</t>
    </rPh>
    <rPh sb="74" eb="75">
      <t>カ</t>
    </rPh>
    <rPh sb="87" eb="89">
      <t>セッテイ</t>
    </rPh>
    <rPh sb="95" eb="96">
      <t>カリ</t>
    </rPh>
    <rPh sb="96" eb="97">
      <t>キ</t>
    </rPh>
    <phoneticPr fontId="1"/>
  </si>
  <si>
    <t>（図示して、頭の中にはパターンがあるのですが）検証してみたらよいかなと思いました。</t>
    <rPh sb="1" eb="3">
      <t>ズシ</t>
    </rPh>
    <rPh sb="6" eb="7">
      <t>アタマ</t>
    </rPh>
    <rPh sb="8" eb="9">
      <t>ナカ</t>
    </rPh>
    <rPh sb="23" eb="25">
      <t>ケンショウ</t>
    </rPh>
    <rPh sb="35" eb="36">
      <t>オモ</t>
    </rPh>
    <phoneticPr fontId="1"/>
  </si>
  <si>
    <t>→　上記の内容につき、なにかあれば、コメントを頂ければ幸いです。</t>
    <rPh sb="2" eb="4">
      <t>ジョウキ</t>
    </rPh>
    <rPh sb="5" eb="7">
      <t>ナイヨウ</t>
    </rPh>
    <rPh sb="23" eb="24">
      <t>イタダ</t>
    </rPh>
    <rPh sb="27" eb="28">
      <t>サイワ</t>
    </rPh>
    <phoneticPr fontId="1"/>
  </si>
  <si>
    <t>★上の検証１は、実践記第４２回で登録済の分と同じものですので、今回の実践記ではスルーをお願い致します。</t>
    <rPh sb="1" eb="2">
      <t>ウエ</t>
    </rPh>
    <rPh sb="3" eb="5">
      <t>ケンショウ</t>
    </rPh>
    <rPh sb="8" eb="11">
      <t>ジッセンキ</t>
    </rPh>
    <rPh sb="11" eb="12">
      <t>ダイ</t>
    </rPh>
    <rPh sb="14" eb="15">
      <t>カイ</t>
    </rPh>
    <rPh sb="16" eb="18">
      <t>トウロク</t>
    </rPh>
    <rPh sb="18" eb="19">
      <t>スミ</t>
    </rPh>
    <rPh sb="20" eb="21">
      <t>ブン</t>
    </rPh>
    <rPh sb="22" eb="23">
      <t>オナ</t>
    </rPh>
    <rPh sb="31" eb="33">
      <t>コンカイ</t>
    </rPh>
    <rPh sb="34" eb="37">
      <t>ジッセンキ</t>
    </rPh>
    <rPh sb="44" eb="45">
      <t>ネガ</t>
    </rPh>
    <rPh sb="46" eb="47">
      <t>イタ</t>
    </rPh>
    <phoneticPr fontId="1"/>
  </si>
  <si>
    <t>検証２</t>
    <rPh sb="0" eb="2">
      <t>ケンショウ</t>
    </rPh>
    <phoneticPr fontId="1"/>
  </si>
  <si>
    <t>検証４</t>
    <rPh sb="0" eb="2">
      <t>ケンショウ</t>
    </rPh>
    <phoneticPr fontId="1"/>
  </si>
  <si>
    <t>検証３</t>
    <rPh sb="0" eb="2">
      <t>ケンショウ</t>
    </rPh>
    <phoneticPr fontId="1"/>
  </si>
  <si>
    <t>気づき</t>
    <rPh sb="0" eb="1">
      <t>キ</t>
    </rPh>
    <phoneticPr fontId="1"/>
  </si>
  <si>
    <t>・この画像では、ヘッドアンドショルダーの否定形と見ましたが、逆ヘッドアンドショルダーの肯定形と見ることができることに気づきました。結果は同じですが。</t>
    <rPh sb="3" eb="5">
      <t>ガゾウ</t>
    </rPh>
    <rPh sb="20" eb="22">
      <t>ヒテイ</t>
    </rPh>
    <rPh sb="22" eb="23">
      <t>カタチ</t>
    </rPh>
    <rPh sb="24" eb="25">
      <t>ミ</t>
    </rPh>
    <rPh sb="30" eb="31">
      <t>ギャク</t>
    </rPh>
    <rPh sb="43" eb="45">
      <t>コウテイ</t>
    </rPh>
    <rPh sb="45" eb="46">
      <t>カタチ</t>
    </rPh>
    <rPh sb="47" eb="48">
      <t>ミ</t>
    </rPh>
    <rPh sb="58" eb="59">
      <t>キ</t>
    </rPh>
    <rPh sb="65" eb="67">
      <t>ケッカ</t>
    </rPh>
    <rPh sb="68" eb="69">
      <t>オナ</t>
    </rPh>
    <phoneticPr fontId="1"/>
  </si>
  <si>
    <t>４１回目に関し、笹田からのフィードバックに対し、佐々木さんからと勘違いして、返信してしまいました。申し訳ありません。４２回目のコメントで「しばらく否定形で検証するのか」とのご質問がありました。私としては、肯定形、否定形いずれも検証するつもりでおります。PBやEBだと、有効なものに対して、勝つ負けるがあり、どんな場合に勝ちやすいのか。その要因をマイルールに落とし込む考えで、PB・EBの検証を行いました。ヘッドアンドショルダーでは、否定する動き＝負けトレード　にはならないケースもあるので、肯定形・否定形　両方のケースを過去チャートから抽出して、検証するつもりでおります。この考えに基づき、検証２から５を行っています。今回の検証内容で、絞りこんで検証した方が望ましい点がありましたら、ご教示を頂ければ幸いです。</t>
    <rPh sb="2" eb="3">
      <t>カイ</t>
    </rPh>
    <rPh sb="3" eb="4">
      <t>メ</t>
    </rPh>
    <rPh sb="5" eb="6">
      <t>カン</t>
    </rPh>
    <rPh sb="8" eb="10">
      <t>ササダ</t>
    </rPh>
    <rPh sb="21" eb="22">
      <t>タイ</t>
    </rPh>
    <rPh sb="24" eb="27">
      <t>ササキ</t>
    </rPh>
    <rPh sb="32" eb="34">
      <t>カンチガ</t>
    </rPh>
    <rPh sb="38" eb="40">
      <t>ヘンシン</t>
    </rPh>
    <rPh sb="49" eb="50">
      <t>モウ</t>
    </rPh>
    <rPh sb="51" eb="52">
      <t>ワケ</t>
    </rPh>
    <rPh sb="60" eb="62">
      <t>カイメ</t>
    </rPh>
    <rPh sb="73" eb="75">
      <t>ヒテイ</t>
    </rPh>
    <rPh sb="75" eb="76">
      <t>カタチ</t>
    </rPh>
    <rPh sb="77" eb="79">
      <t>ケンショウ</t>
    </rPh>
    <rPh sb="87" eb="89">
      <t>シツモン</t>
    </rPh>
    <rPh sb="96" eb="97">
      <t>ワタシ</t>
    </rPh>
    <rPh sb="102" eb="104">
      <t>コウテイ</t>
    </rPh>
    <rPh sb="104" eb="105">
      <t>カタチ</t>
    </rPh>
    <rPh sb="106" eb="108">
      <t>ヒテイ</t>
    </rPh>
    <rPh sb="108" eb="109">
      <t>カタチ</t>
    </rPh>
    <rPh sb="113" eb="115">
      <t>ケンショウ</t>
    </rPh>
    <rPh sb="134" eb="136">
      <t>ユウコウ</t>
    </rPh>
    <rPh sb="140" eb="141">
      <t>タイ</t>
    </rPh>
    <rPh sb="144" eb="145">
      <t>カ</t>
    </rPh>
    <rPh sb="146" eb="147">
      <t>マ</t>
    </rPh>
    <rPh sb="156" eb="158">
      <t>バアイ</t>
    </rPh>
    <rPh sb="159" eb="160">
      <t>カ</t>
    </rPh>
    <rPh sb="169" eb="171">
      <t>ヨウイン</t>
    </rPh>
    <rPh sb="178" eb="179">
      <t>オ</t>
    </rPh>
    <rPh sb="181" eb="182">
      <t>コ</t>
    </rPh>
    <rPh sb="183" eb="184">
      <t>カンガ</t>
    </rPh>
    <rPh sb="193" eb="195">
      <t>ケンショウ</t>
    </rPh>
    <rPh sb="196" eb="197">
      <t>オコナ</t>
    </rPh>
    <rPh sb="216" eb="218">
      <t>ヒテイ</t>
    </rPh>
    <rPh sb="220" eb="221">
      <t>ウゴ</t>
    </rPh>
    <rPh sb="223" eb="224">
      <t>マ</t>
    </rPh>
    <rPh sb="245" eb="247">
      <t>コウテイ</t>
    </rPh>
    <rPh sb="247" eb="248">
      <t>カタチ</t>
    </rPh>
    <rPh sb="249" eb="251">
      <t>ヒテイ</t>
    </rPh>
    <rPh sb="251" eb="252">
      <t>カタチ</t>
    </rPh>
    <rPh sb="253" eb="255">
      <t>リョウホウ</t>
    </rPh>
    <rPh sb="260" eb="262">
      <t>カコ</t>
    </rPh>
    <rPh sb="268" eb="270">
      <t>チュウシュツ</t>
    </rPh>
    <rPh sb="273" eb="275">
      <t>ケンショウ</t>
    </rPh>
    <rPh sb="288" eb="289">
      <t>カンガ</t>
    </rPh>
    <rPh sb="291" eb="292">
      <t>モト</t>
    </rPh>
    <rPh sb="295" eb="297">
      <t>ケンショウ</t>
    </rPh>
    <rPh sb="302" eb="303">
      <t>オコナ</t>
    </rPh>
    <rPh sb="309" eb="311">
      <t>コンカイ</t>
    </rPh>
    <rPh sb="312" eb="314">
      <t>ケンショウ</t>
    </rPh>
    <rPh sb="314" eb="316">
      <t>ナイヨウ</t>
    </rPh>
    <rPh sb="318" eb="319">
      <t>シボ</t>
    </rPh>
    <rPh sb="323" eb="325">
      <t>ケンショウ</t>
    </rPh>
    <rPh sb="327" eb="328">
      <t>ホウ</t>
    </rPh>
    <rPh sb="329" eb="330">
      <t>ノゾ</t>
    </rPh>
    <rPh sb="333" eb="334">
      <t>テン</t>
    </rPh>
    <rPh sb="343" eb="345">
      <t>キョウジ</t>
    </rPh>
    <rPh sb="346" eb="347">
      <t>イタダ</t>
    </rPh>
    <rPh sb="350" eb="351">
      <t>サイワ</t>
    </rPh>
    <phoneticPr fontId="1"/>
  </si>
  <si>
    <t>ダブルトップ＋ダイバージェンスの動画で触れられていた、サイズを合わせるの意味が分かり、今回の検証１のサイズに対し、検証２から５は推奨サイズで検証してみました。このサイズだと、チャートパターンに当てはまるか適切に判定ができるなと感じております。有難うございました。</t>
    <rPh sb="16" eb="18">
      <t>ドウガ</t>
    </rPh>
    <rPh sb="19" eb="20">
      <t>フ</t>
    </rPh>
    <rPh sb="31" eb="32">
      <t>ア</t>
    </rPh>
    <rPh sb="36" eb="38">
      <t>イミ</t>
    </rPh>
    <rPh sb="39" eb="40">
      <t>ワ</t>
    </rPh>
    <rPh sb="43" eb="45">
      <t>コンカイ</t>
    </rPh>
    <rPh sb="46" eb="48">
      <t>ケンショウ</t>
    </rPh>
    <rPh sb="54" eb="55">
      <t>タイ</t>
    </rPh>
    <rPh sb="57" eb="59">
      <t>ケンショウ</t>
    </rPh>
    <rPh sb="64" eb="66">
      <t>スイショウ</t>
    </rPh>
    <rPh sb="70" eb="72">
      <t>ケンショウ</t>
    </rPh>
    <rPh sb="96" eb="97">
      <t>ア</t>
    </rPh>
    <rPh sb="102" eb="104">
      <t>テキセツ</t>
    </rPh>
    <rPh sb="105" eb="107">
      <t>ハンテイ</t>
    </rPh>
    <rPh sb="113" eb="114">
      <t>カン</t>
    </rPh>
    <rPh sb="121" eb="123">
      <t>アリガト</t>
    </rPh>
    <phoneticPr fontId="1"/>
  </si>
  <si>
    <t>ヘッドアンドショルダーの検証を引き続き行う。</t>
    <rPh sb="12" eb="14">
      <t>ケンショウ</t>
    </rPh>
    <rPh sb="15" eb="16">
      <t>ヒ</t>
    </rPh>
    <rPh sb="17" eb="18">
      <t>ツヅ</t>
    </rPh>
    <rPh sb="19" eb="20">
      <t>オコナ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</si>
</sst>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9" xfId="0" applyNumberFormat="1" applyFont="1" applyFill="1" applyBorder="1">
      <alignment vertical="center"/>
    </xf>
    <xf numFmtId="0" fontId="10" fillId="0" borderId="0" xfId="2" applyAlignment="1">
      <alignment horizontal="center" vertical="center"/>
    </xf>
    <xf numFmtId="0" fontId="14" fillId="0" borderId="0" xfId="2" applyFont="1">
      <alignment vertical="center"/>
    </xf>
    <xf numFmtId="0" fontId="10" fillId="0" borderId="0" xfId="2" applyAlignment="1">
      <alignment horizontal="left" vertical="center"/>
    </xf>
    <xf numFmtId="0" fontId="12" fillId="0" borderId="5" xfId="0" applyNumberFormat="1" applyFont="1" applyFill="1" applyBorder="1">
      <alignment vertical="center"/>
    </xf>
    <xf numFmtId="0" fontId="14" fillId="0" borderId="0" xfId="2" applyFont="1" applyAlignment="1">
      <alignment horizontal="left" vertical="center"/>
    </xf>
    <xf numFmtId="0" fontId="12" fillId="4" borderId="9" xfId="0" applyNumberFormat="1" applyFont="1" applyFill="1" applyBorder="1">
      <alignment vertical="center"/>
    </xf>
    <xf numFmtId="0" fontId="15" fillId="0" borderId="0" xfId="2" applyFo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61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78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137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136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135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106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103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182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184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227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278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270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318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333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311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359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359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402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407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410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412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3</xdr:row>
      <xdr:rowOff>0</xdr:rowOff>
    </xdr:from>
    <xdr:to>
      <xdr:col>25</xdr:col>
      <xdr:colOff>410956</xdr:colOff>
      <xdr:row>40</xdr:row>
      <xdr:rowOff>167044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059BAEB2-70BF-4EC2-9265-55181DF232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535781"/>
          <a:ext cx="15198518" cy="6775013"/>
        </a:xfrm>
        <a:prstGeom prst="rect">
          <a:avLst/>
        </a:prstGeom>
      </xdr:spPr>
    </xdr:pic>
    <xdr:clientData/>
  </xdr:twoCellAnchor>
  <xdr:twoCellAnchor editAs="oneCell">
    <xdr:from>
      <xdr:col>0</xdr:col>
      <xdr:colOff>464344</xdr:colOff>
      <xdr:row>55</xdr:row>
      <xdr:rowOff>178592</xdr:rowOff>
    </xdr:from>
    <xdr:to>
      <xdr:col>25</xdr:col>
      <xdr:colOff>384766</xdr:colOff>
      <xdr:row>94</xdr:row>
      <xdr:rowOff>45622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22C05DC2-49EA-4BEB-A1C4-0E56BBF32E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4344" y="10001248"/>
          <a:ext cx="15208047" cy="6832187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488157</xdr:colOff>
      <xdr:row>101</xdr:row>
      <xdr:rowOff>107156</xdr:rowOff>
    </xdr:from>
    <xdr:to>
      <xdr:col>25</xdr:col>
      <xdr:colOff>351406</xdr:colOff>
      <xdr:row>139</xdr:row>
      <xdr:rowOff>19377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90346B90-458F-4282-A662-CD75D54341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8157" y="18145125"/>
          <a:ext cx="15150874" cy="6698783"/>
        </a:xfrm>
        <a:prstGeom prst="rect">
          <a:avLst/>
        </a:prstGeom>
      </xdr:spPr>
    </xdr:pic>
    <xdr:clientData/>
  </xdr:twoCellAnchor>
  <xdr:twoCellAnchor editAs="oneCell">
    <xdr:from>
      <xdr:col>1</xdr:col>
      <xdr:colOff>71436</xdr:colOff>
      <xdr:row>142</xdr:row>
      <xdr:rowOff>107156</xdr:rowOff>
    </xdr:from>
    <xdr:to>
      <xdr:col>25</xdr:col>
      <xdr:colOff>463335</xdr:colOff>
      <xdr:row>181</xdr:row>
      <xdr:rowOff>2773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8B2F39E7-905F-4496-A7D9-AF5237BA74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71499" y="25467469"/>
          <a:ext cx="15179461" cy="6860773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</xdr:colOff>
      <xdr:row>183</xdr:row>
      <xdr:rowOff>166688</xdr:rowOff>
    </xdr:from>
    <xdr:to>
      <xdr:col>25</xdr:col>
      <xdr:colOff>394276</xdr:colOff>
      <xdr:row>222</xdr:row>
      <xdr:rowOff>14660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51386B89-D84E-4C32-8F46-F114C0CFDE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11969" y="32849344"/>
          <a:ext cx="15169932" cy="68131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183</xdr:row>
      <xdr:rowOff>0</xdr:rowOff>
    </xdr:from>
    <xdr:to>
      <xdr:col>2</xdr:col>
      <xdr:colOff>9525</xdr:colOff>
      <xdr:row>184</xdr:row>
      <xdr:rowOff>9525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3FE0266D-FDE0-4002-AF17-551DBC949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3118425"/>
          <a:ext cx="5619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16" sqref="F16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36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38</v>
      </c>
    </row>
    <row r="5" spans="1:18" ht="19.5" thickBot="1" x14ac:dyDescent="0.45">
      <c r="A5" s="1" t="s">
        <v>12</v>
      </c>
      <c r="C5" s="29" t="s">
        <v>35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91" t="s">
        <v>3</v>
      </c>
      <c r="H6" s="92"/>
      <c r="I6" s="98"/>
      <c r="J6" s="91" t="s">
        <v>22</v>
      </c>
      <c r="K6" s="92"/>
      <c r="L6" s="98"/>
      <c r="M6" s="91" t="s">
        <v>23</v>
      </c>
      <c r="N6" s="92"/>
      <c r="O6" s="98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5" t="s">
        <v>22</v>
      </c>
      <c r="K8" s="96"/>
      <c r="L8" s="97"/>
      <c r="M8" s="95"/>
      <c r="N8" s="96"/>
      <c r="O8" s="97"/>
    </row>
    <row r="9" spans="1:18" x14ac:dyDescent="0.4">
      <c r="A9" s="9">
        <v>1</v>
      </c>
      <c r="B9" s="23">
        <v>44263</v>
      </c>
      <c r="C9" s="50">
        <v>1</v>
      </c>
      <c r="D9" s="54">
        <v>1.27</v>
      </c>
      <c r="E9" s="55">
        <v>1.5</v>
      </c>
      <c r="F9" s="87">
        <v>-1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-3000</v>
      </c>
      <c r="P9" s="40"/>
      <c r="Q9" s="40"/>
      <c r="R9" s="40"/>
    </row>
    <row r="10" spans="1:18" x14ac:dyDescent="0.4">
      <c r="A10" s="9">
        <v>2</v>
      </c>
      <c r="B10" s="5">
        <v>44266</v>
      </c>
      <c r="C10" s="47">
        <v>1</v>
      </c>
      <c r="D10" s="56">
        <v>1.27</v>
      </c>
      <c r="E10" s="57">
        <v>1.5</v>
      </c>
      <c r="F10" s="83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102820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2910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5820</v>
      </c>
      <c r="P10" s="40"/>
      <c r="Q10" s="40"/>
      <c r="R10" s="40"/>
    </row>
    <row r="11" spans="1:18" x14ac:dyDescent="0.4">
      <c r="A11" s="9">
        <v>3</v>
      </c>
      <c r="B11" s="5">
        <v>44272</v>
      </c>
      <c r="C11" s="47">
        <v>1</v>
      </c>
      <c r="D11" s="56">
        <v>1.27</v>
      </c>
      <c r="E11" s="57">
        <v>-1</v>
      </c>
      <c r="F11" s="83">
        <v>-1</v>
      </c>
      <c r="G11" s="22">
        <f t="shared" si="2"/>
        <v>111871.01363409999</v>
      </c>
      <c r="H11" s="22">
        <f t="shared" si="3"/>
        <v>105926.425</v>
      </c>
      <c r="I11" s="22">
        <f t="shared" si="4"/>
        <v>99735.4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3084.6</v>
      </c>
      <c r="M11" s="44">
        <f t="shared" si="8"/>
        <v>4105.8526340999997</v>
      </c>
      <c r="N11" s="45">
        <f t="shared" si="9"/>
        <v>-3276.0749999999998</v>
      </c>
      <c r="O11" s="46">
        <f t="shared" si="10"/>
        <v>-3084.6</v>
      </c>
      <c r="P11" s="40"/>
      <c r="Q11" s="40"/>
      <c r="R11" s="40"/>
    </row>
    <row r="12" spans="1:18" x14ac:dyDescent="0.4">
      <c r="A12" s="9">
        <v>4</v>
      </c>
      <c r="B12" s="5">
        <v>44273</v>
      </c>
      <c r="C12" s="47">
        <v>2</v>
      </c>
      <c r="D12" s="56">
        <v>1.27</v>
      </c>
      <c r="E12" s="57">
        <v>1.5</v>
      </c>
      <c r="F12" s="89">
        <v>2</v>
      </c>
      <c r="G12" s="22">
        <f t="shared" si="2"/>
        <v>116133.29925355921</v>
      </c>
      <c r="H12" s="22">
        <f t="shared" si="3"/>
        <v>110693.11412500001</v>
      </c>
      <c r="I12" s="22">
        <f t="shared" si="4"/>
        <v>105719.52399999999</v>
      </c>
      <c r="J12" s="44">
        <f t="shared" si="5"/>
        <v>3356.1304090229996</v>
      </c>
      <c r="K12" s="45">
        <f t="shared" si="6"/>
        <v>3177.7927500000001</v>
      </c>
      <c r="L12" s="46">
        <f t="shared" si="7"/>
        <v>2992.0619999999999</v>
      </c>
      <c r="M12" s="44">
        <f t="shared" si="8"/>
        <v>4262.2856194592096</v>
      </c>
      <c r="N12" s="45">
        <f t="shared" si="9"/>
        <v>4766.6891249999999</v>
      </c>
      <c r="O12" s="46">
        <f t="shared" si="10"/>
        <v>5984.1239999999998</v>
      </c>
      <c r="P12" s="40"/>
      <c r="Q12" s="40"/>
      <c r="R12" s="40"/>
    </row>
    <row r="13" spans="1:18" x14ac:dyDescent="0.4">
      <c r="A13" s="9">
        <v>5</v>
      </c>
      <c r="B13" s="5">
        <v>44280</v>
      </c>
      <c r="C13" s="47">
        <v>1</v>
      </c>
      <c r="D13" s="56">
        <v>1.27</v>
      </c>
      <c r="E13" s="57">
        <v>1.5</v>
      </c>
      <c r="F13" s="89">
        <v>2</v>
      </c>
      <c r="G13" s="22">
        <f t="shared" si="2"/>
        <v>120557.97795511982</v>
      </c>
      <c r="H13" s="22">
        <f t="shared" si="3"/>
        <v>115674.30426062501</v>
      </c>
      <c r="I13" s="22">
        <f t="shared" si="4"/>
        <v>112062.69544</v>
      </c>
      <c r="J13" s="44">
        <f t="shared" ref="J13:J58" si="11">IF(G12="","",G12*0.03)</f>
        <v>3483.998977606776</v>
      </c>
      <c r="K13" s="45">
        <f t="shared" ref="K13:K58" si="12">IF(H12="","",H12*0.03)</f>
        <v>3320.7934237499999</v>
      </c>
      <c r="L13" s="46">
        <f t="shared" ref="L13:L58" si="13">IF(I12="","",I12*0.03)</f>
        <v>3171.5857199999996</v>
      </c>
      <c r="M13" s="44">
        <f t="shared" ref="M13:M58" si="14">IF(D13="","",J13*D13)</f>
        <v>4424.6787015606051</v>
      </c>
      <c r="N13" s="45">
        <f t="shared" ref="N13:N58" si="15">IF(E13="","",K13*E13)</f>
        <v>4981.190135625</v>
      </c>
      <c r="O13" s="46">
        <f t="shared" ref="O13:O58" si="16">IF(F13="","",L13*F13)</f>
        <v>6343.1714399999992</v>
      </c>
      <c r="P13" s="40"/>
      <c r="Q13" s="40"/>
      <c r="R13" s="40"/>
    </row>
    <row r="14" spans="1:18" x14ac:dyDescent="0.4">
      <c r="A14" s="9">
        <v>6</v>
      </c>
      <c r="B14" s="5"/>
      <c r="C14" s="47"/>
      <c r="D14" s="56"/>
      <c r="E14" s="57"/>
      <c r="F14" s="83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>
        <f t="shared" si="11"/>
        <v>3616.7393386535941</v>
      </c>
      <c r="K14" s="45">
        <f t="shared" si="12"/>
        <v>3470.2291278187499</v>
      </c>
      <c r="L14" s="46">
        <f t="shared" si="13"/>
        <v>3361.8808631999996</v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6"/>
      <c r="E15" s="57"/>
      <c r="F15" s="83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6"/>
      <c r="E16" s="57"/>
      <c r="F16" s="83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6"/>
      <c r="E17" s="57"/>
      <c r="F17" s="83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6"/>
      <c r="E18" s="57"/>
      <c r="F18" s="58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6"/>
      <c r="E19" s="57"/>
      <c r="F19" s="83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58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58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83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83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83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83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83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83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83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83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9" t="s">
        <v>5</v>
      </c>
      <c r="C59" s="100"/>
      <c r="D59" s="7">
        <f>COUNTIF(D9:D58,1.27)</f>
        <v>5</v>
      </c>
      <c r="E59" s="7">
        <f>COUNTIF(E9:E58,1.5)</f>
        <v>4</v>
      </c>
      <c r="F59" s="8">
        <f>COUNTIF(F9:F58,2)</f>
        <v>3</v>
      </c>
      <c r="G59" s="69">
        <f>M59+G8</f>
        <v>120557.97795511982</v>
      </c>
      <c r="H59" s="70">
        <f>N59+H8</f>
        <v>115674.30426062499</v>
      </c>
      <c r="I59" s="71">
        <f>O59+I8</f>
        <v>112062.69544</v>
      </c>
      <c r="J59" s="66" t="s">
        <v>30</v>
      </c>
      <c r="K59" s="67">
        <f>B58-B9</f>
        <v>-44263</v>
      </c>
      <c r="L59" s="68" t="s">
        <v>31</v>
      </c>
      <c r="M59" s="80">
        <f>SUM(M9:M58)</f>
        <v>20557.977955119815</v>
      </c>
      <c r="N59" s="81">
        <f>SUM(N9:N58)</f>
        <v>15674.304260625</v>
      </c>
      <c r="O59" s="82">
        <f>SUM(O9:O58)</f>
        <v>12062.69544</v>
      </c>
    </row>
    <row r="60" spans="1:15" ht="19.5" thickBot="1" x14ac:dyDescent="0.45">
      <c r="A60" s="9"/>
      <c r="B60" s="93" t="s">
        <v>6</v>
      </c>
      <c r="C60" s="94"/>
      <c r="D60" s="7">
        <f>COUNTIF(D9:D58,-1)</f>
        <v>0</v>
      </c>
      <c r="E60" s="7">
        <f>COUNTIF(E9:E58,-1)</f>
        <v>1</v>
      </c>
      <c r="F60" s="8">
        <f>COUNTIF(F9:F58,-1)</f>
        <v>2</v>
      </c>
      <c r="G60" s="91" t="s">
        <v>29</v>
      </c>
      <c r="H60" s="92"/>
      <c r="I60" s="98"/>
      <c r="J60" s="91" t="s">
        <v>32</v>
      </c>
      <c r="K60" s="92"/>
      <c r="L60" s="98"/>
      <c r="M60" s="9"/>
      <c r="N60" s="3"/>
      <c r="O60" s="4"/>
    </row>
    <row r="61" spans="1:15" ht="19.5" thickBot="1" x14ac:dyDescent="0.45">
      <c r="A61" s="9"/>
      <c r="B61" s="93" t="s">
        <v>33</v>
      </c>
      <c r="C61" s="94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5">
        <f>G59/G8</f>
        <v>1.2055797795511982</v>
      </c>
      <c r="H61" s="76">
        <f t="shared" ref="H61" si="21">H59/H8</f>
        <v>1.1567430426062499</v>
      </c>
      <c r="I61" s="77">
        <f>I59/I8</f>
        <v>1.1206269544</v>
      </c>
      <c r="J61" s="64">
        <f>(G61-100%)*30/K59</f>
        <v>-1.3933518709838798E-4</v>
      </c>
      <c r="K61" s="64">
        <f>(H61-100%)*30/K59</f>
        <v>-1.0623525920492281E-4</v>
      </c>
      <c r="L61" s="65">
        <f>(I61-100%)*30/K59</f>
        <v>-8.1756967037932392E-5</v>
      </c>
      <c r="M61" s="10"/>
      <c r="N61" s="2"/>
      <c r="O61" s="11"/>
    </row>
    <row r="62" spans="1:15" ht="19.5" thickBot="1" x14ac:dyDescent="0.45">
      <c r="A62" s="3"/>
      <c r="B62" s="91" t="s">
        <v>4</v>
      </c>
      <c r="C62" s="92"/>
      <c r="D62" s="78">
        <f t="shared" ref="D62:E62" si="22">D59/(D59+D60+D61)</f>
        <v>1</v>
      </c>
      <c r="E62" s="73">
        <f t="shared" si="22"/>
        <v>0.8</v>
      </c>
      <c r="F62" s="74">
        <f>F59/(F59+F60+F61)</f>
        <v>0.6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B202"/>
  <sheetViews>
    <sheetView topLeftCell="A184" zoomScale="80" zoomScaleNormal="80" workbookViewId="0">
      <selection activeCell="J98" sqref="J98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x14ac:dyDescent="0.4">
      <c r="B2" s="52" t="s">
        <v>37</v>
      </c>
    </row>
    <row r="43" spans="2:2" x14ac:dyDescent="0.4">
      <c r="B43" s="52" t="s">
        <v>39</v>
      </c>
    </row>
    <row r="44" spans="2:2" x14ac:dyDescent="0.4">
      <c r="B44" s="52" t="s">
        <v>42</v>
      </c>
    </row>
    <row r="45" spans="2:2" x14ac:dyDescent="0.4">
      <c r="B45" s="52" t="s">
        <v>40</v>
      </c>
    </row>
    <row r="46" spans="2:2" x14ac:dyDescent="0.4">
      <c r="B46" s="52" t="s">
        <v>41</v>
      </c>
    </row>
    <row r="47" spans="2:2" x14ac:dyDescent="0.4">
      <c r="B47" s="52" t="s">
        <v>43</v>
      </c>
    </row>
    <row r="48" spans="2:2" x14ac:dyDescent="0.4">
      <c r="B48" s="52" t="s">
        <v>44</v>
      </c>
    </row>
    <row r="49" spans="2:2" x14ac:dyDescent="0.4">
      <c r="B49" s="86"/>
    </row>
    <row r="50" spans="2:2" x14ac:dyDescent="0.4">
      <c r="B50" s="86" t="s">
        <v>45</v>
      </c>
    </row>
    <row r="51" spans="2:2" x14ac:dyDescent="0.4">
      <c r="B51" s="84"/>
    </row>
    <row r="52" spans="2:2" x14ac:dyDescent="0.4">
      <c r="B52" s="88" t="s">
        <v>46</v>
      </c>
    </row>
    <row r="53" spans="2:2" x14ac:dyDescent="0.4">
      <c r="B53" s="84"/>
    </row>
    <row r="54" spans="2:2" x14ac:dyDescent="0.4">
      <c r="B54" s="84"/>
    </row>
    <row r="55" spans="2:2" x14ac:dyDescent="0.4">
      <c r="B55" s="84" t="s">
        <v>47</v>
      </c>
    </row>
    <row r="56" spans="2:2" x14ac:dyDescent="0.4">
      <c r="B56" s="84"/>
    </row>
    <row r="63" spans="2:2" x14ac:dyDescent="0.4">
      <c r="B63" s="85"/>
    </row>
    <row r="96" spans="2:2" x14ac:dyDescent="0.4">
      <c r="B96" s="90" t="s">
        <v>50</v>
      </c>
    </row>
    <row r="97" spans="2:2" x14ac:dyDescent="0.4">
      <c r="B97" s="90" t="s">
        <v>51</v>
      </c>
    </row>
    <row r="101" spans="2:2" x14ac:dyDescent="0.4">
      <c r="B101" s="52" t="s">
        <v>49</v>
      </c>
    </row>
    <row r="142" spans="2:2" x14ac:dyDescent="0.4">
      <c r="B142" s="52" t="s">
        <v>48</v>
      </c>
    </row>
    <row r="173" spans="2:2" x14ac:dyDescent="0.4">
      <c r="B173" s="84"/>
    </row>
    <row r="174" spans="2:2" x14ac:dyDescent="0.4">
      <c r="B174" s="84"/>
    </row>
    <row r="175" spans="2:2" x14ac:dyDescent="0.4">
      <c r="B175" s="84"/>
    </row>
    <row r="176" spans="2:2" x14ac:dyDescent="0.4">
      <c r="B176" s="84"/>
    </row>
    <row r="177" spans="2:2" x14ac:dyDescent="0.4">
      <c r="B177" s="84"/>
    </row>
    <row r="180" spans="2:2" x14ac:dyDescent="0.4">
      <c r="B180" s="84"/>
    </row>
    <row r="200" spans="2:2" x14ac:dyDescent="0.4">
      <c r="B200" s="84"/>
    </row>
    <row r="202" spans="2:2" x14ac:dyDescent="0.4">
      <c r="B202" s="84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40"/>
  <sheetViews>
    <sheetView tabSelected="1" zoomScale="145" zoomScaleSheetLayoutView="100" workbookViewId="0">
      <selection activeCell="L28" sqref="L28:L2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101" t="s">
        <v>52</v>
      </c>
      <c r="B2" s="102"/>
      <c r="C2" s="102"/>
      <c r="D2" s="102"/>
      <c r="E2" s="102"/>
      <c r="F2" s="102"/>
      <c r="G2" s="102"/>
      <c r="H2" s="102"/>
      <c r="I2" s="102"/>
      <c r="J2" s="102"/>
    </row>
    <row r="3" spans="1:10" x14ac:dyDescent="0.4">
      <c r="A3" s="102"/>
      <c r="B3" s="102"/>
      <c r="C3" s="102"/>
      <c r="D3" s="102"/>
      <c r="E3" s="102"/>
      <c r="F3" s="102"/>
      <c r="G3" s="102"/>
      <c r="H3" s="102"/>
      <c r="I3" s="102"/>
      <c r="J3" s="102"/>
    </row>
    <row r="4" spans="1:10" x14ac:dyDescent="0.4">
      <c r="A4" s="102"/>
      <c r="B4" s="102"/>
      <c r="C4" s="102"/>
      <c r="D4" s="102"/>
      <c r="E4" s="102"/>
      <c r="F4" s="102"/>
      <c r="G4" s="102"/>
      <c r="H4" s="102"/>
      <c r="I4" s="102"/>
      <c r="J4" s="102"/>
    </row>
    <row r="5" spans="1:10" x14ac:dyDescent="0.4">
      <c r="A5" s="102"/>
      <c r="B5" s="102"/>
      <c r="C5" s="102"/>
      <c r="D5" s="102"/>
      <c r="E5" s="102"/>
      <c r="F5" s="102"/>
      <c r="G5" s="102"/>
      <c r="H5" s="102"/>
      <c r="I5" s="102"/>
      <c r="J5" s="102"/>
    </row>
    <row r="6" spans="1:10" x14ac:dyDescent="0.4">
      <c r="A6" s="102"/>
      <c r="B6" s="102"/>
      <c r="C6" s="102"/>
      <c r="D6" s="102"/>
      <c r="E6" s="102"/>
      <c r="F6" s="102"/>
      <c r="G6" s="102"/>
      <c r="H6" s="102"/>
      <c r="I6" s="102"/>
      <c r="J6" s="102"/>
    </row>
    <row r="7" spans="1:10" x14ac:dyDescent="0.4">
      <c r="A7" s="102"/>
      <c r="B7" s="102"/>
      <c r="C7" s="102"/>
      <c r="D7" s="102"/>
      <c r="E7" s="102"/>
      <c r="F7" s="102"/>
      <c r="G7" s="102"/>
      <c r="H7" s="102"/>
      <c r="I7" s="102"/>
      <c r="J7" s="102"/>
    </row>
    <row r="8" spans="1:10" x14ac:dyDescent="0.4">
      <c r="A8" s="102"/>
      <c r="B8" s="102"/>
      <c r="C8" s="102"/>
      <c r="D8" s="102"/>
      <c r="E8" s="102"/>
      <c r="F8" s="102"/>
      <c r="G8" s="102"/>
      <c r="H8" s="102"/>
      <c r="I8" s="102"/>
      <c r="J8" s="102"/>
    </row>
    <row r="9" spans="1:10" x14ac:dyDescent="0.4">
      <c r="A9" s="102"/>
      <c r="B9" s="102"/>
      <c r="C9" s="102"/>
      <c r="D9" s="102"/>
      <c r="E9" s="102"/>
      <c r="F9" s="102"/>
      <c r="G9" s="102"/>
      <c r="H9" s="102"/>
      <c r="I9" s="102"/>
      <c r="J9" s="102"/>
    </row>
    <row r="10" spans="1:10" x14ac:dyDescent="0.4">
      <c r="A10" s="102"/>
      <c r="B10" s="102"/>
      <c r="C10" s="102"/>
      <c r="D10" s="102"/>
      <c r="E10" s="102"/>
      <c r="F10" s="102"/>
      <c r="G10" s="102"/>
      <c r="H10" s="102"/>
      <c r="I10" s="102"/>
      <c r="J10" s="102"/>
    </row>
    <row r="11" spans="1:10" x14ac:dyDescent="0.4">
      <c r="A11" s="102"/>
      <c r="B11" s="102"/>
      <c r="C11" s="102"/>
      <c r="D11" s="102"/>
      <c r="E11" s="102"/>
      <c r="F11" s="102"/>
      <c r="G11" s="102"/>
      <c r="H11" s="102"/>
      <c r="I11" s="102"/>
      <c r="J11" s="102"/>
    </row>
    <row r="12" spans="1:10" x14ac:dyDescent="0.4">
      <c r="A12" s="102"/>
      <c r="B12" s="102"/>
      <c r="C12" s="102"/>
      <c r="D12" s="102"/>
      <c r="E12" s="102"/>
      <c r="F12" s="102"/>
      <c r="G12" s="102"/>
      <c r="H12" s="102"/>
      <c r="I12" s="102"/>
      <c r="J12" s="102"/>
    </row>
    <row r="13" spans="1:10" x14ac:dyDescent="0.4">
      <c r="A13" s="102"/>
      <c r="B13" s="102"/>
      <c r="C13" s="102"/>
      <c r="D13" s="102"/>
      <c r="E13" s="102"/>
      <c r="F13" s="102"/>
      <c r="G13" s="102"/>
      <c r="H13" s="102"/>
      <c r="I13" s="102"/>
      <c r="J13" s="102"/>
    </row>
    <row r="14" spans="1:10" x14ac:dyDescent="0.4">
      <c r="A14" s="102"/>
      <c r="B14" s="102"/>
      <c r="C14" s="102"/>
      <c r="D14" s="102"/>
      <c r="E14" s="102"/>
      <c r="F14" s="102"/>
      <c r="G14" s="102"/>
      <c r="H14" s="102"/>
      <c r="I14" s="102"/>
      <c r="J14" s="102"/>
    </row>
    <row r="15" spans="1:10" x14ac:dyDescent="0.4">
      <c r="A15" s="102"/>
      <c r="B15" s="102"/>
      <c r="C15" s="102"/>
      <c r="D15" s="102"/>
      <c r="E15" s="102"/>
      <c r="F15" s="102"/>
      <c r="G15" s="102"/>
      <c r="H15" s="102"/>
      <c r="I15" s="102"/>
      <c r="J15" s="102"/>
    </row>
    <row r="16" spans="1:10" x14ac:dyDescent="0.4">
      <c r="A16" s="102"/>
      <c r="B16" s="102"/>
      <c r="C16" s="102"/>
      <c r="D16" s="102"/>
      <c r="E16" s="102"/>
      <c r="F16" s="102"/>
      <c r="G16" s="102"/>
      <c r="H16" s="102"/>
      <c r="I16" s="102"/>
      <c r="J16" s="102"/>
    </row>
    <row r="17" spans="1:10" x14ac:dyDescent="0.4">
      <c r="A17" s="102"/>
      <c r="B17" s="102"/>
      <c r="C17" s="102"/>
      <c r="D17" s="102"/>
      <c r="E17" s="102"/>
      <c r="F17" s="102"/>
      <c r="G17" s="102"/>
      <c r="H17" s="102"/>
      <c r="I17" s="102"/>
      <c r="J17" s="102"/>
    </row>
    <row r="18" spans="1:10" x14ac:dyDescent="0.4">
      <c r="A18" s="102"/>
      <c r="B18" s="102"/>
      <c r="C18" s="102"/>
      <c r="D18" s="102"/>
      <c r="E18" s="102"/>
      <c r="F18" s="102"/>
      <c r="G18" s="102"/>
      <c r="H18" s="102"/>
      <c r="I18" s="102"/>
      <c r="J18" s="102"/>
    </row>
    <row r="19" spans="1:10" x14ac:dyDescent="0.4">
      <c r="A19" s="102"/>
      <c r="B19" s="102"/>
      <c r="C19" s="102"/>
      <c r="D19" s="102"/>
      <c r="E19" s="102"/>
      <c r="F19" s="102"/>
      <c r="G19" s="102"/>
      <c r="H19" s="102"/>
      <c r="I19" s="102"/>
      <c r="J19" s="102"/>
    </row>
    <row r="21" spans="1:10" x14ac:dyDescent="0.4">
      <c r="A21" s="52" t="s">
        <v>26</v>
      </c>
    </row>
    <row r="22" spans="1:10" x14ac:dyDescent="0.4">
      <c r="A22" s="103" t="s">
        <v>53</v>
      </c>
      <c r="B22" s="104"/>
      <c r="C22" s="104"/>
      <c r="D22" s="104"/>
      <c r="E22" s="104"/>
      <c r="F22" s="104"/>
      <c r="G22" s="104"/>
      <c r="H22" s="104"/>
      <c r="I22" s="104"/>
      <c r="J22" s="104"/>
    </row>
    <row r="23" spans="1:10" x14ac:dyDescent="0.4">
      <c r="A23" s="104"/>
      <c r="B23" s="104"/>
      <c r="C23" s="104"/>
      <c r="D23" s="104"/>
      <c r="E23" s="104"/>
      <c r="F23" s="104"/>
      <c r="G23" s="104"/>
      <c r="H23" s="104"/>
      <c r="I23" s="104"/>
      <c r="J23" s="104"/>
    </row>
    <row r="24" spans="1:10" x14ac:dyDescent="0.4">
      <c r="A24" s="104"/>
      <c r="B24" s="104"/>
      <c r="C24" s="104"/>
      <c r="D24" s="104"/>
      <c r="E24" s="104"/>
      <c r="F24" s="104"/>
      <c r="G24" s="104"/>
      <c r="H24" s="104"/>
      <c r="I24" s="104"/>
      <c r="J24" s="104"/>
    </row>
    <row r="25" spans="1:10" x14ac:dyDescent="0.4">
      <c r="A25" s="104"/>
      <c r="B25" s="104"/>
      <c r="C25" s="104"/>
      <c r="D25" s="104"/>
      <c r="E25" s="104"/>
      <c r="F25" s="104"/>
      <c r="G25" s="104"/>
      <c r="H25" s="104"/>
      <c r="I25" s="104"/>
      <c r="J25" s="104"/>
    </row>
    <row r="26" spans="1:10" x14ac:dyDescent="0.4">
      <c r="A26" s="104"/>
      <c r="B26" s="104"/>
      <c r="C26" s="104"/>
      <c r="D26" s="104"/>
      <c r="E26" s="104"/>
      <c r="F26" s="104"/>
      <c r="G26" s="104"/>
      <c r="H26" s="104"/>
      <c r="I26" s="104"/>
      <c r="J26" s="104"/>
    </row>
    <row r="27" spans="1:10" x14ac:dyDescent="0.4">
      <c r="A27" s="104"/>
      <c r="B27" s="104"/>
      <c r="C27" s="104"/>
      <c r="D27" s="104"/>
      <c r="E27" s="104"/>
      <c r="F27" s="104"/>
      <c r="G27" s="104"/>
      <c r="H27" s="104"/>
      <c r="I27" s="104"/>
      <c r="J27" s="104"/>
    </row>
    <row r="28" spans="1:10" x14ac:dyDescent="0.4">
      <c r="A28" s="104"/>
      <c r="B28" s="104"/>
      <c r="C28" s="104"/>
      <c r="D28" s="104"/>
      <c r="E28" s="104"/>
      <c r="F28" s="104"/>
      <c r="G28" s="104"/>
      <c r="H28" s="104"/>
      <c r="I28" s="104"/>
      <c r="J28" s="104"/>
    </row>
    <row r="29" spans="1:10" x14ac:dyDescent="0.4">
      <c r="A29" s="104"/>
      <c r="B29" s="104"/>
      <c r="C29" s="104"/>
      <c r="D29" s="104"/>
      <c r="E29" s="104"/>
      <c r="F29" s="104"/>
      <c r="G29" s="104"/>
      <c r="H29" s="104"/>
      <c r="I29" s="104"/>
      <c r="J29" s="104"/>
    </row>
    <row r="31" spans="1:10" x14ac:dyDescent="0.4">
      <c r="A31" s="52" t="s">
        <v>27</v>
      </c>
    </row>
    <row r="32" spans="1:10" x14ac:dyDescent="0.4">
      <c r="A32" s="103" t="s">
        <v>54</v>
      </c>
      <c r="B32" s="103"/>
      <c r="C32" s="103"/>
      <c r="D32" s="103"/>
      <c r="E32" s="103"/>
      <c r="F32" s="103"/>
      <c r="G32" s="103"/>
      <c r="H32" s="103"/>
      <c r="I32" s="103"/>
      <c r="J32" s="103"/>
    </row>
    <row r="33" spans="1:10" x14ac:dyDescent="0.4">
      <c r="A33" s="103"/>
      <c r="B33" s="103"/>
      <c r="C33" s="103"/>
      <c r="D33" s="103"/>
      <c r="E33" s="103"/>
      <c r="F33" s="103"/>
      <c r="G33" s="103"/>
      <c r="H33" s="103"/>
      <c r="I33" s="103"/>
      <c r="J33" s="103"/>
    </row>
    <row r="34" spans="1:10" x14ac:dyDescent="0.4">
      <c r="A34" s="103"/>
      <c r="B34" s="103"/>
      <c r="C34" s="103"/>
      <c r="D34" s="103"/>
      <c r="E34" s="103"/>
      <c r="F34" s="103"/>
      <c r="G34" s="103"/>
      <c r="H34" s="103"/>
      <c r="I34" s="103"/>
      <c r="J34" s="103"/>
    </row>
    <row r="35" spans="1:10" x14ac:dyDescent="0.4">
      <c r="A35" s="103"/>
      <c r="B35" s="103"/>
      <c r="C35" s="103"/>
      <c r="D35" s="103"/>
      <c r="E35" s="103"/>
      <c r="F35" s="103"/>
      <c r="G35" s="103"/>
      <c r="H35" s="103"/>
      <c r="I35" s="103"/>
      <c r="J35" s="103"/>
    </row>
    <row r="36" spans="1:10" x14ac:dyDescent="0.4">
      <c r="A36" s="103"/>
      <c r="B36" s="103"/>
      <c r="C36" s="103"/>
      <c r="D36" s="103"/>
      <c r="E36" s="103"/>
      <c r="F36" s="103"/>
      <c r="G36" s="103"/>
      <c r="H36" s="103"/>
      <c r="I36" s="103"/>
      <c r="J36" s="103"/>
    </row>
    <row r="37" spans="1:10" x14ac:dyDescent="0.4">
      <c r="A37" s="103"/>
      <c r="B37" s="103"/>
      <c r="C37" s="103"/>
      <c r="D37" s="103"/>
      <c r="E37" s="103"/>
      <c r="F37" s="103"/>
      <c r="G37" s="103"/>
      <c r="H37" s="103"/>
      <c r="I37" s="103"/>
      <c r="J37" s="103"/>
    </row>
    <row r="38" spans="1:10" x14ac:dyDescent="0.4">
      <c r="A38" s="103"/>
      <c r="B38" s="103"/>
      <c r="C38" s="103"/>
      <c r="D38" s="103"/>
      <c r="E38" s="103"/>
      <c r="F38" s="103"/>
      <c r="G38" s="103"/>
      <c r="H38" s="103"/>
      <c r="I38" s="103"/>
      <c r="J38" s="103"/>
    </row>
    <row r="39" spans="1:10" x14ac:dyDescent="0.4">
      <c r="A39" s="103"/>
      <c r="B39" s="103"/>
      <c r="C39" s="103"/>
      <c r="D39" s="103"/>
      <c r="E39" s="103"/>
      <c r="F39" s="103"/>
      <c r="G39" s="103"/>
      <c r="H39" s="103"/>
      <c r="I39" s="103"/>
      <c r="J39" s="103"/>
    </row>
    <row r="40" spans="1:10" x14ac:dyDescent="0.4">
      <c r="A40" s="103"/>
      <c r="B40" s="103"/>
      <c r="C40" s="103"/>
      <c r="D40" s="103"/>
      <c r="E40" s="103"/>
      <c r="F40" s="103"/>
      <c r="G40" s="103"/>
      <c r="H40" s="103"/>
      <c r="I40" s="103"/>
      <c r="J40" s="103"/>
    </row>
  </sheetData>
  <mergeCells count="3">
    <mergeCell ref="A2:J19"/>
    <mergeCell ref="A22:J29"/>
    <mergeCell ref="A32:J40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2021-10-19T03:01:59Z</dcterms:modified>
</cp:coreProperties>
</file>